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240" activeTab="0"/>
  </bookViews>
  <sheets>
    <sheet name="Noutop kann" sheetId="1" r:id="rId1"/>
  </sheets>
  <definedNames/>
  <calcPr fullCalcOnLoad="1"/>
</workbook>
</file>

<file path=xl/sharedStrings.xml><?xml version="1.0" encoding="utf-8"?>
<sst xmlns="http://schemas.openxmlformats.org/spreadsheetml/2006/main" count="82" uniqueCount="54">
  <si>
    <t>Noutopöytä hinnoittelulaskelma</t>
  </si>
  <si>
    <t>Raaka-ainekustannukset</t>
  </si>
  <si>
    <t>Raaka--aine</t>
  </si>
  <si>
    <t>Veroll</t>
  </si>
  <si>
    <t>Alv</t>
  </si>
  <si>
    <t>Veroton</t>
  </si>
  <si>
    <t>Kpl-</t>
  </si>
  <si>
    <t>Raaka-aineet</t>
  </si>
  <si>
    <t>ryhmä</t>
  </si>
  <si>
    <t>aineh</t>
  </si>
  <si>
    <t>%</t>
  </si>
  <si>
    <t>määrä</t>
  </si>
  <si>
    <t>Salaatti</t>
  </si>
  <si>
    <t>Lihamureke</t>
  </si>
  <si>
    <t>Perunat</t>
  </si>
  <si>
    <t>Spagetti</t>
  </si>
  <si>
    <t>Kahvi</t>
  </si>
  <si>
    <t>Jälkiruoka</t>
  </si>
  <si>
    <t>Yhteensä</t>
  </si>
  <si>
    <t>Myyntitulot</t>
  </si>
  <si>
    <t>Tuote-</t>
  </si>
  <si>
    <t>Myynti</t>
  </si>
  <si>
    <t>MH</t>
  </si>
  <si>
    <t>€</t>
  </si>
  <si>
    <t>Kevyt lounas</t>
  </si>
  <si>
    <t>Lounas</t>
  </si>
  <si>
    <t>Leipäpöytä</t>
  </si>
  <si>
    <t>Ulosmyynti</t>
  </si>
  <si>
    <t>Keskiarvo</t>
  </si>
  <si>
    <t>Tuloslaskelma</t>
  </si>
  <si>
    <t>Työkustannukset:</t>
  </si>
  <si>
    <t>Myyntituotot</t>
  </si>
  <si>
    <t xml:space="preserve">  -Alv</t>
  </si>
  <si>
    <t>Tuntipalkka:</t>
  </si>
  <si>
    <t>Liikevaihto</t>
  </si>
  <si>
    <t>sis.sotu</t>
  </si>
  <si>
    <t xml:space="preserve"> - Ainekulut veroton</t>
  </si>
  <si>
    <t>Myyntikate</t>
  </si>
  <si>
    <t xml:space="preserve"> - Henkilöstökulut</t>
  </si>
  <si>
    <t>Esivalmistus:</t>
  </si>
  <si>
    <t>Palkkakate</t>
  </si>
  <si>
    <t>Valmistus:</t>
  </si>
  <si>
    <t xml:space="preserve"> -Kiinteät kulut yhteensä</t>
  </si>
  <si>
    <t>Pakkaus:</t>
  </si>
  <si>
    <t>Tarjoilu:</t>
  </si>
  <si>
    <t>Vuokra</t>
  </si>
  <si>
    <t>Energia</t>
  </si>
  <si>
    <t>Markkinointi</t>
  </si>
  <si>
    <t>Hallinto</t>
  </si>
  <si>
    <t>Yht</t>
  </si>
  <si>
    <t>Käyttökate</t>
  </si>
  <si>
    <t>h</t>
  </si>
  <si>
    <t>e/h</t>
  </si>
  <si>
    <t xml:space="preserve"> e  veroton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</si>
</sst>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%"/>
    <numFmt numFmtId="165" formatCode="0.0"/>
    <numFmt numFmtId="166" formatCode="0.000"/>
    <numFmt numFmtId="167" formatCode="0.0000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b/>
      <i/>
      <sz val="16"/>
      <name val="Calibri"/>
      <family val="2"/>
    </font>
    <font>
      <b/>
      <i/>
      <sz val="14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b/>
      <i/>
      <sz val="12"/>
      <color indexed="19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2" tint="-0.7499799728393555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</patternFill>
    </fill>
    <fill>
      <patternFill patternType="gray125">
        <fgColor indexed="9"/>
        <bgColor theme="6" tint="0.7999799847602844"/>
      </patternFill>
    </fill>
    <fill>
      <patternFill patternType="solid">
        <fgColor rgb="FFEAEAEA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/>
      <protection locked="0"/>
    </xf>
    <xf numFmtId="1" fontId="21" fillId="0" borderId="11" xfId="0" applyNumberFormat="1" applyFont="1" applyBorder="1" applyAlignment="1" applyProtection="1">
      <alignment horizontal="center"/>
      <protection locked="0"/>
    </xf>
    <xf numFmtId="2" fontId="21" fillId="0" borderId="11" xfId="0" applyNumberFormat="1" applyFont="1" applyBorder="1" applyAlignment="1" applyProtection="1">
      <alignment horizontal="center"/>
      <protection locked="0"/>
    </xf>
    <xf numFmtId="4" fontId="21" fillId="33" borderId="12" xfId="0" applyNumberFormat="1" applyFont="1" applyFill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1" fontId="21" fillId="0" borderId="13" xfId="0" applyNumberFormat="1" applyFont="1" applyBorder="1" applyAlignment="1" applyProtection="1">
      <alignment horizontal="center"/>
      <protection locked="0"/>
    </xf>
    <xf numFmtId="2" fontId="21" fillId="0" borderId="13" xfId="0" applyNumberFormat="1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/>
      <protection/>
    </xf>
    <xf numFmtId="2" fontId="21" fillId="0" borderId="13" xfId="0" applyNumberFormat="1" applyFont="1" applyBorder="1" applyAlignment="1" applyProtection="1">
      <alignment horizontal="center"/>
      <protection/>
    </xf>
    <xf numFmtId="0" fontId="21" fillId="0" borderId="13" xfId="0" applyFont="1" applyBorder="1" applyAlignment="1" applyProtection="1">
      <alignment horizontal="center"/>
      <protection locked="0"/>
    </xf>
    <xf numFmtId="4" fontId="21" fillId="0" borderId="14" xfId="0" applyNumberFormat="1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4" fontId="21" fillId="0" borderId="0" xfId="0" applyNumberFormat="1" applyFont="1" applyBorder="1" applyAlignment="1" applyProtection="1">
      <alignment horizontal="center"/>
      <protection/>
    </xf>
    <xf numFmtId="2" fontId="21" fillId="0" borderId="11" xfId="0" applyNumberFormat="1" applyFont="1" applyBorder="1" applyAlignment="1" applyProtection="1">
      <alignment horizontal="center"/>
      <protection/>
    </xf>
    <xf numFmtId="3" fontId="21" fillId="33" borderId="12" xfId="0" applyNumberFormat="1" applyFont="1" applyFill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/>
    </xf>
    <xf numFmtId="3" fontId="21" fillId="0" borderId="14" xfId="0" applyNumberFormat="1" applyFont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165" fontId="21" fillId="0" borderId="0" xfId="0" applyNumberFormat="1" applyFont="1" applyAlignment="1" applyProtection="1">
      <alignment/>
      <protection/>
    </xf>
    <xf numFmtId="0" fontId="21" fillId="0" borderId="15" xfId="0" applyFont="1" applyBorder="1" applyAlignment="1" applyProtection="1">
      <alignment/>
      <protection/>
    </xf>
    <xf numFmtId="3" fontId="21" fillId="0" borderId="15" xfId="0" applyNumberFormat="1" applyFont="1" applyBorder="1" applyAlignment="1" applyProtection="1">
      <alignment/>
      <protection/>
    </xf>
    <xf numFmtId="165" fontId="21" fillId="0" borderId="15" xfId="0" applyNumberFormat="1" applyFont="1" applyBorder="1" applyAlignment="1" applyProtection="1">
      <alignment/>
      <protection/>
    </xf>
    <xf numFmtId="0" fontId="21" fillId="0" borderId="0" xfId="0" applyFont="1" applyAlignment="1">
      <alignment horizontal="right"/>
    </xf>
    <xf numFmtId="0" fontId="27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6" fillId="0" borderId="0" xfId="0" applyFont="1" applyAlignment="1" applyProtection="1">
      <alignment horizontal="right"/>
      <protection/>
    </xf>
    <xf numFmtId="0" fontId="21" fillId="0" borderId="0" xfId="0" applyFont="1" applyBorder="1" applyAlignment="1" applyProtection="1">
      <alignment horizontal="right"/>
      <protection/>
    </xf>
    <xf numFmtId="165" fontId="21" fillId="0" borderId="0" xfId="0" applyNumberFormat="1" applyFont="1" applyBorder="1" applyAlignment="1" applyProtection="1">
      <alignment/>
      <protection/>
    </xf>
    <xf numFmtId="0" fontId="21" fillId="0" borderId="15" xfId="0" applyFont="1" applyBorder="1" applyAlignment="1" applyProtection="1">
      <alignment horizontal="right"/>
      <protection/>
    </xf>
    <xf numFmtId="0" fontId="21" fillId="0" borderId="15" xfId="0" applyFont="1" applyBorder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26" fillId="34" borderId="12" xfId="0" applyFont="1" applyFill="1" applyBorder="1" applyAlignment="1" applyProtection="1">
      <alignment horizontal="center"/>
      <protection locked="0"/>
    </xf>
    <xf numFmtId="0" fontId="26" fillId="34" borderId="16" xfId="0" applyFont="1" applyFill="1" applyBorder="1" applyAlignment="1" applyProtection="1">
      <alignment horizontal="center"/>
      <protection locked="0"/>
    </xf>
    <xf numFmtId="2" fontId="26" fillId="34" borderId="11" xfId="0" applyNumberFormat="1" applyFont="1" applyFill="1" applyBorder="1" applyAlignment="1" applyProtection="1">
      <alignment horizontal="center"/>
      <protection locked="0"/>
    </xf>
    <xf numFmtId="2" fontId="26" fillId="34" borderId="13" xfId="0" applyNumberFormat="1" applyFont="1" applyFill="1" applyBorder="1" applyAlignment="1" applyProtection="1">
      <alignment horizontal="center"/>
      <protection locked="0"/>
    </xf>
    <xf numFmtId="0" fontId="26" fillId="34" borderId="0" xfId="0" applyFont="1" applyFill="1" applyBorder="1" applyAlignment="1" applyProtection="1">
      <alignment horizontal="center"/>
      <protection locked="0"/>
    </xf>
    <xf numFmtId="0" fontId="26" fillId="34" borderId="15" xfId="0" applyFont="1" applyFill="1" applyBorder="1" applyAlignment="1" applyProtection="1">
      <alignment horizontal="center"/>
      <protection locked="0"/>
    </xf>
    <xf numFmtId="0" fontId="26" fillId="34" borderId="17" xfId="0" applyFont="1" applyFill="1" applyBorder="1" applyAlignment="1" applyProtection="1">
      <alignment horizontal="center"/>
      <protection locked="0"/>
    </xf>
    <xf numFmtId="165" fontId="26" fillId="0" borderId="0" xfId="0" applyNumberFormat="1" applyFont="1" applyBorder="1" applyAlignment="1" applyProtection="1">
      <alignment horizontal="center"/>
      <protection/>
    </xf>
    <xf numFmtId="0" fontId="26" fillId="35" borderId="17" xfId="0" applyFont="1" applyFill="1" applyBorder="1" applyAlignment="1" applyProtection="1">
      <alignment horizontal="center"/>
      <protection/>
    </xf>
    <xf numFmtId="0" fontId="26" fillId="36" borderId="17" xfId="0" applyFont="1" applyFill="1" applyBorder="1" applyAlignment="1" applyProtection="1">
      <alignment horizontal="center"/>
      <protection locked="0"/>
    </xf>
    <xf numFmtId="0" fontId="22" fillId="34" borderId="18" xfId="0" applyFont="1" applyFill="1" applyBorder="1" applyAlignment="1" applyProtection="1">
      <alignment/>
      <protection/>
    </xf>
    <xf numFmtId="0" fontId="22" fillId="34" borderId="19" xfId="0" applyFont="1" applyFill="1" applyBorder="1" applyAlignment="1" applyProtection="1">
      <alignment horizontal="center"/>
      <protection/>
    </xf>
    <xf numFmtId="0" fontId="22" fillId="34" borderId="20" xfId="0" applyFont="1" applyFill="1" applyBorder="1" applyAlignment="1" applyProtection="1">
      <alignment/>
      <protection/>
    </xf>
    <xf numFmtId="0" fontId="22" fillId="34" borderId="13" xfId="0" applyFont="1" applyFill="1" applyBorder="1" applyAlignment="1" applyProtection="1">
      <alignment horizontal="center"/>
      <protection/>
    </xf>
    <xf numFmtId="164" fontId="22" fillId="34" borderId="13" xfId="0" applyNumberFormat="1" applyFont="1" applyFill="1" applyBorder="1" applyAlignment="1" applyProtection="1">
      <alignment horizontal="center"/>
      <protection/>
    </xf>
    <xf numFmtId="0" fontId="47" fillId="0" borderId="0" xfId="0" applyFont="1" applyAlignment="1" applyProtection="1">
      <alignment/>
      <protection locked="0"/>
    </xf>
    <xf numFmtId="0" fontId="47" fillId="0" borderId="0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zoomScale="115" zoomScaleNormal="115" zoomScalePageLayoutView="0" workbookViewId="0" topLeftCell="A1">
      <selection activeCell="J26" sqref="J26"/>
    </sheetView>
  </sheetViews>
  <sheetFormatPr defaultColWidth="9.140625" defaultRowHeight="12.75"/>
  <cols>
    <col min="1" max="1" width="15.8515625" style="2" customWidth="1"/>
    <col min="2" max="2" width="8.7109375" style="2" customWidth="1"/>
    <col min="3" max="3" width="6.8515625" style="2" customWidth="1"/>
    <col min="4" max="4" width="9.140625" style="2" customWidth="1"/>
    <col min="5" max="5" width="8.28125" style="2" customWidth="1"/>
    <col min="6" max="6" width="12.28125" style="2" customWidth="1"/>
    <col min="7" max="7" width="8.421875" style="2" customWidth="1"/>
    <col min="8" max="8" width="7.421875" style="2" customWidth="1"/>
    <col min="9" max="9" width="8.00390625" style="2" customWidth="1"/>
    <col min="10" max="10" width="11.00390625" style="2" customWidth="1"/>
    <col min="11" max="16384" width="9.140625" style="2" customWidth="1"/>
  </cols>
  <sheetData>
    <row r="1" spans="1:9" ht="18.75">
      <c r="A1" s="63" t="s">
        <v>0</v>
      </c>
      <c r="B1" s="1"/>
      <c r="D1" s="1"/>
      <c r="E1" s="1"/>
      <c r="F1" s="1"/>
      <c r="G1" s="1"/>
      <c r="H1" s="1"/>
      <c r="I1" s="1"/>
    </row>
    <row r="2" spans="2:9" ht="12.75">
      <c r="B2" s="1"/>
      <c r="C2" s="1"/>
      <c r="D2" s="1"/>
      <c r="E2" s="1"/>
      <c r="F2" s="1"/>
      <c r="G2" s="1"/>
      <c r="H2" s="1"/>
      <c r="I2" s="1"/>
    </row>
    <row r="3" spans="1:9" ht="15.75">
      <c r="A3" s="61" t="s">
        <v>1</v>
      </c>
      <c r="B3" s="1"/>
      <c r="C3" s="1"/>
      <c r="D3" s="1"/>
      <c r="E3" s="1"/>
      <c r="F3" s="1"/>
      <c r="G3" s="1"/>
      <c r="H3" s="1"/>
      <c r="I3" s="1"/>
    </row>
    <row r="4" spans="1:6" ht="12.75">
      <c r="A4" s="56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</row>
    <row r="5" spans="1:6" ht="12.75">
      <c r="A5" s="58" t="s">
        <v>8</v>
      </c>
      <c r="B5" s="59" t="s">
        <v>9</v>
      </c>
      <c r="C5" s="60" t="s">
        <v>10</v>
      </c>
      <c r="D5" s="60" t="s">
        <v>9</v>
      </c>
      <c r="E5" s="59" t="s">
        <v>11</v>
      </c>
      <c r="F5" s="59" t="s">
        <v>53</v>
      </c>
    </row>
    <row r="6" spans="1:6" ht="12.75">
      <c r="A6" s="3" t="s">
        <v>12</v>
      </c>
      <c r="B6" s="48">
        <v>0.12</v>
      </c>
      <c r="C6" s="4">
        <v>14</v>
      </c>
      <c r="D6" s="5">
        <f aca="true" t="shared" si="0" ref="D6:D15">+B6*100/(100+C6)</f>
        <v>0.10526315789473684</v>
      </c>
      <c r="E6" s="46">
        <v>100</v>
      </c>
      <c r="F6" s="6">
        <f aca="true" t="shared" si="1" ref="F6:F16">+D6*E6</f>
        <v>10.526315789473683</v>
      </c>
    </row>
    <row r="7" spans="1:6" ht="12.75">
      <c r="A7" s="3" t="s">
        <v>13</v>
      </c>
      <c r="B7" s="48">
        <v>1</v>
      </c>
      <c r="C7" s="4">
        <v>14</v>
      </c>
      <c r="D7" s="5">
        <f t="shared" si="0"/>
        <v>0.8771929824561403</v>
      </c>
      <c r="E7" s="46">
        <v>100</v>
      </c>
      <c r="F7" s="6">
        <f t="shared" si="1"/>
        <v>87.71929824561403</v>
      </c>
    </row>
    <row r="8" spans="1:6" ht="12.75">
      <c r="A8" s="3" t="s">
        <v>14</v>
      </c>
      <c r="B8" s="48">
        <v>0.16</v>
      </c>
      <c r="C8" s="4">
        <v>14</v>
      </c>
      <c r="D8" s="5">
        <f t="shared" si="0"/>
        <v>0.14035087719298245</v>
      </c>
      <c r="E8" s="46">
        <v>80</v>
      </c>
      <c r="F8" s="6">
        <f t="shared" si="1"/>
        <v>11.228070175438596</v>
      </c>
    </row>
    <row r="9" spans="1:6" ht="12.75">
      <c r="A9" s="3" t="s">
        <v>15</v>
      </c>
      <c r="B9" s="48">
        <v>0.2</v>
      </c>
      <c r="C9" s="4">
        <v>14</v>
      </c>
      <c r="D9" s="5">
        <f t="shared" si="0"/>
        <v>0.17543859649122806</v>
      </c>
      <c r="E9" s="46">
        <v>50</v>
      </c>
      <c r="F9" s="6">
        <f t="shared" si="1"/>
        <v>8.771929824561402</v>
      </c>
    </row>
    <row r="10" spans="1:6" ht="12.75">
      <c r="A10" s="3" t="s">
        <v>16</v>
      </c>
      <c r="B10" s="48">
        <v>0.1</v>
      </c>
      <c r="C10" s="4">
        <v>14</v>
      </c>
      <c r="D10" s="5">
        <f t="shared" si="0"/>
        <v>0.08771929824561403</v>
      </c>
      <c r="E10" s="46">
        <v>100</v>
      </c>
      <c r="F10" s="6">
        <f t="shared" si="1"/>
        <v>8.771929824561402</v>
      </c>
    </row>
    <row r="11" spans="1:6" ht="12.75">
      <c r="A11" s="3" t="s">
        <v>17</v>
      </c>
      <c r="B11" s="48">
        <v>0.35</v>
      </c>
      <c r="C11" s="4">
        <v>14</v>
      </c>
      <c r="D11" s="5">
        <f t="shared" si="0"/>
        <v>0.30701754385964913</v>
      </c>
      <c r="E11" s="46">
        <v>80</v>
      </c>
      <c r="F11" s="6">
        <f t="shared" si="1"/>
        <v>24.56140350877193</v>
      </c>
    </row>
    <row r="12" spans="1:6" ht="12.75">
      <c r="A12" s="3"/>
      <c r="B12" s="48"/>
      <c r="C12" s="4">
        <v>14</v>
      </c>
      <c r="D12" s="5">
        <f t="shared" si="0"/>
        <v>0</v>
      </c>
      <c r="E12" s="46"/>
      <c r="F12" s="6">
        <f t="shared" si="1"/>
        <v>0</v>
      </c>
    </row>
    <row r="13" spans="1:6" ht="12.75">
      <c r="A13" s="3"/>
      <c r="B13" s="48"/>
      <c r="C13" s="4">
        <v>14</v>
      </c>
      <c r="D13" s="5">
        <f t="shared" si="0"/>
        <v>0</v>
      </c>
      <c r="E13" s="46"/>
      <c r="F13" s="6">
        <f t="shared" si="1"/>
        <v>0</v>
      </c>
    </row>
    <row r="14" spans="1:6" ht="12.75">
      <c r="A14" s="7"/>
      <c r="B14" s="48"/>
      <c r="C14" s="4">
        <v>14</v>
      </c>
      <c r="D14" s="5">
        <f t="shared" si="0"/>
        <v>0</v>
      </c>
      <c r="E14" s="46"/>
      <c r="F14" s="6">
        <f t="shared" si="1"/>
        <v>0</v>
      </c>
    </row>
    <row r="15" spans="1:6" ht="12.75">
      <c r="A15" s="7"/>
      <c r="B15" s="48"/>
      <c r="C15" s="4">
        <v>14</v>
      </c>
      <c r="D15" s="5">
        <f t="shared" si="0"/>
        <v>0</v>
      </c>
      <c r="E15" s="46"/>
      <c r="F15" s="6">
        <f t="shared" si="1"/>
        <v>0</v>
      </c>
    </row>
    <row r="16" spans="1:6" ht="12.75">
      <c r="A16" s="8"/>
      <c r="B16" s="49"/>
      <c r="C16" s="9">
        <v>14</v>
      </c>
      <c r="D16" s="10"/>
      <c r="E16" s="47"/>
      <c r="F16" s="6">
        <f t="shared" si="1"/>
        <v>0</v>
      </c>
    </row>
    <row r="17" spans="1:7" ht="12.75">
      <c r="A17" s="11" t="s">
        <v>18</v>
      </c>
      <c r="B17" s="12">
        <f>SUM(B6:B16)</f>
        <v>1.9300000000000002</v>
      </c>
      <c r="C17" s="13"/>
      <c r="D17" s="12">
        <f>SUM(D6:D16)</f>
        <v>1.692982456140351</v>
      </c>
      <c r="E17" s="12"/>
      <c r="F17" s="14">
        <f>SUM(F6:F16)</f>
        <v>151.57894736842104</v>
      </c>
      <c r="G17" s="15"/>
    </row>
    <row r="18" spans="1:8" ht="12.75">
      <c r="A18" s="16"/>
      <c r="B18" s="17"/>
      <c r="C18" s="18"/>
      <c r="D18" s="18"/>
      <c r="E18" s="18"/>
      <c r="F18" s="19"/>
      <c r="G18" s="18"/>
      <c r="H18" s="18"/>
    </row>
    <row r="19" spans="1:8" ht="15.75">
      <c r="A19" s="62" t="s">
        <v>19</v>
      </c>
      <c r="B19" s="17"/>
      <c r="C19" s="18"/>
      <c r="D19" s="18"/>
      <c r="E19" s="18"/>
      <c r="F19" s="18"/>
      <c r="G19" s="18"/>
      <c r="H19" s="18"/>
    </row>
    <row r="20" spans="1:8" ht="12.75">
      <c r="A20" s="56" t="s">
        <v>20</v>
      </c>
      <c r="B20" s="57" t="s">
        <v>3</v>
      </c>
      <c r="C20" s="57" t="s">
        <v>4</v>
      </c>
      <c r="D20" s="57" t="s">
        <v>5</v>
      </c>
      <c r="E20" s="57" t="s">
        <v>6</v>
      </c>
      <c r="F20" s="57" t="s">
        <v>21</v>
      </c>
      <c r="G20" s="18"/>
      <c r="H20" s="18"/>
    </row>
    <row r="21" spans="1:8" ht="12.75">
      <c r="A21" s="58" t="s">
        <v>8</v>
      </c>
      <c r="B21" s="59" t="s">
        <v>22</v>
      </c>
      <c r="C21" s="60" t="s">
        <v>10</v>
      </c>
      <c r="D21" s="60" t="s">
        <v>22</v>
      </c>
      <c r="E21" s="59" t="s">
        <v>11</v>
      </c>
      <c r="F21" s="59" t="s">
        <v>23</v>
      </c>
      <c r="G21" s="18"/>
      <c r="H21" s="18"/>
    </row>
    <row r="22" spans="1:8" ht="12.75">
      <c r="A22" s="3" t="s">
        <v>24</v>
      </c>
      <c r="B22" s="48">
        <v>5</v>
      </c>
      <c r="C22" s="4">
        <v>14</v>
      </c>
      <c r="D22" s="20">
        <f>+B22*100/(100+C22)</f>
        <v>4.385964912280702</v>
      </c>
      <c r="E22" s="46">
        <v>35</v>
      </c>
      <c r="F22" s="21">
        <f aca="true" t="shared" si="2" ref="F22:F27">+B22*E22</f>
        <v>175</v>
      </c>
      <c r="G22" s="18"/>
      <c r="H22" s="18"/>
    </row>
    <row r="23" spans="1:8" ht="12.75">
      <c r="A23" s="3" t="s">
        <v>25</v>
      </c>
      <c r="B23" s="48">
        <v>7</v>
      </c>
      <c r="C23" s="4">
        <v>14</v>
      </c>
      <c r="D23" s="20">
        <f>+B23*100/(100+C23)</f>
        <v>6.140350877192983</v>
      </c>
      <c r="E23" s="46">
        <v>50</v>
      </c>
      <c r="F23" s="21">
        <f t="shared" si="2"/>
        <v>350</v>
      </c>
      <c r="G23" s="18"/>
      <c r="H23" s="18"/>
    </row>
    <row r="24" spans="1:8" ht="12.75">
      <c r="A24" s="3" t="s">
        <v>26</v>
      </c>
      <c r="B24" s="48">
        <v>2</v>
      </c>
      <c r="C24" s="4">
        <v>14</v>
      </c>
      <c r="D24" s="20">
        <f>+B24*100/(100+C24)</f>
        <v>1.7543859649122806</v>
      </c>
      <c r="E24" s="46">
        <v>40</v>
      </c>
      <c r="F24" s="21">
        <f t="shared" si="2"/>
        <v>80</v>
      </c>
      <c r="G24" s="18"/>
      <c r="H24" s="18"/>
    </row>
    <row r="25" spans="1:8" ht="12.75">
      <c r="A25" s="3" t="s">
        <v>27</v>
      </c>
      <c r="B25" s="48">
        <v>5</v>
      </c>
      <c r="C25" s="4">
        <v>14</v>
      </c>
      <c r="D25" s="20">
        <f>+B25*100/(100+C25)</f>
        <v>4.385964912280702</v>
      </c>
      <c r="E25" s="46">
        <v>10</v>
      </c>
      <c r="F25" s="21">
        <f t="shared" si="2"/>
        <v>50</v>
      </c>
      <c r="G25" s="18"/>
      <c r="H25" s="18"/>
    </row>
    <row r="26" spans="1:8" ht="12.75">
      <c r="A26" s="3"/>
      <c r="B26" s="48"/>
      <c r="C26" s="4">
        <v>14</v>
      </c>
      <c r="D26" s="20">
        <f>+B26*100/(100+C26)</f>
        <v>0</v>
      </c>
      <c r="E26" s="46"/>
      <c r="F26" s="21">
        <f t="shared" si="2"/>
        <v>0</v>
      </c>
      <c r="G26" s="18"/>
      <c r="H26" s="18"/>
    </row>
    <row r="27" spans="1:8" ht="12.75">
      <c r="A27" s="8"/>
      <c r="B27" s="49"/>
      <c r="C27" s="9">
        <v>14</v>
      </c>
      <c r="D27" s="12"/>
      <c r="E27" s="47"/>
      <c r="F27" s="21">
        <f t="shared" si="2"/>
        <v>0</v>
      </c>
      <c r="G27" s="18"/>
      <c r="H27" s="18"/>
    </row>
    <row r="28" spans="1:8" ht="12.75">
      <c r="A28" s="11" t="s">
        <v>28</v>
      </c>
      <c r="B28" s="12">
        <f>AVERAGE(B22:B27)</f>
        <v>4.75</v>
      </c>
      <c r="C28" s="22"/>
      <c r="D28" s="12">
        <f>AVERAGE(D22:D27)</f>
        <v>3.3333333333333335</v>
      </c>
      <c r="E28" s="10"/>
      <c r="F28" s="23">
        <f>SUM(F22:F27)</f>
        <v>655</v>
      </c>
      <c r="G28" s="18"/>
      <c r="H28" s="18"/>
    </row>
    <row r="29" spans="1:7" ht="12.75">
      <c r="A29" s="16"/>
      <c r="B29" s="17"/>
      <c r="C29" s="18"/>
      <c r="D29" s="18"/>
      <c r="E29" s="18"/>
      <c r="F29" s="18"/>
      <c r="G29" s="18"/>
    </row>
    <row r="30" spans="1:5" ht="12.75">
      <c r="A30" s="16"/>
      <c r="B30" s="18"/>
      <c r="C30" s="18"/>
      <c r="D30" s="18"/>
      <c r="E30" s="18"/>
    </row>
    <row r="31" spans="1:5" ht="21">
      <c r="A31" s="24" t="s">
        <v>29</v>
      </c>
      <c r="B31" s="25"/>
      <c r="C31" s="25"/>
      <c r="D31" s="26"/>
      <c r="E31" s="27"/>
    </row>
    <row r="32" spans="1:5" ht="12.75">
      <c r="A32" s="25"/>
      <c r="B32" s="25"/>
      <c r="C32" s="25"/>
      <c r="D32" s="25"/>
      <c r="E32" s="25"/>
    </row>
    <row r="33" spans="1:8" ht="18.75">
      <c r="A33" s="25"/>
      <c r="B33" s="25"/>
      <c r="C33" s="28"/>
      <c r="D33" s="28" t="s">
        <v>10</v>
      </c>
      <c r="E33" s="25"/>
      <c r="F33" s="29" t="s">
        <v>30</v>
      </c>
      <c r="H33" s="25"/>
    </row>
    <row r="34" spans="1:8" ht="12.75">
      <c r="A34" s="30" t="s">
        <v>31</v>
      </c>
      <c r="B34" s="31"/>
      <c r="C34" s="31">
        <f>+F28</f>
        <v>655</v>
      </c>
      <c r="D34" s="32">
        <f>+D36+D35</f>
        <v>114</v>
      </c>
      <c r="E34" s="25" t="s">
        <v>10</v>
      </c>
      <c r="F34" s="25"/>
      <c r="G34" s="25"/>
      <c r="H34" s="25"/>
    </row>
    <row r="35" spans="1:8" ht="14.25" customHeight="1">
      <c r="A35" s="33" t="s">
        <v>32</v>
      </c>
      <c r="B35" s="34"/>
      <c r="C35" s="34">
        <f>+C34-C36</f>
        <v>80.43859649122805</v>
      </c>
      <c r="D35" s="35">
        <f>+C35*D36/C36</f>
        <v>13.999999999999996</v>
      </c>
      <c r="E35" s="25" t="s">
        <v>10</v>
      </c>
      <c r="F35" s="36" t="s">
        <v>33</v>
      </c>
      <c r="G35" s="55">
        <v>20</v>
      </c>
      <c r="H35" s="2" t="s">
        <v>52</v>
      </c>
    </row>
    <row r="36" spans="1:7" ht="12.75">
      <c r="A36" s="30" t="s">
        <v>34</v>
      </c>
      <c r="B36" s="31"/>
      <c r="C36" s="31">
        <f>+D22*E22+D23*E23+D24*E24+D25*E25+D26*E26+D27*E27</f>
        <v>574.561403508772</v>
      </c>
      <c r="D36" s="25">
        <v>100</v>
      </c>
      <c r="E36" s="25" t="s">
        <v>10</v>
      </c>
      <c r="F36" s="36"/>
      <c r="G36" s="37" t="s">
        <v>35</v>
      </c>
    </row>
    <row r="37" spans="1:8" ht="12.75">
      <c r="A37" s="33" t="s">
        <v>36</v>
      </c>
      <c r="B37" s="34"/>
      <c r="C37" s="34">
        <f>+F17</f>
        <v>151.57894736842104</v>
      </c>
      <c r="D37" s="33"/>
      <c r="E37" s="25"/>
      <c r="F37" s="38"/>
      <c r="G37" s="1"/>
      <c r="H37" s="25"/>
    </row>
    <row r="38" spans="1:8" ht="12.75">
      <c r="A38" s="30" t="s">
        <v>37</v>
      </c>
      <c r="B38" s="31"/>
      <c r="C38" s="31">
        <f>+C36-C37</f>
        <v>422.9824561403509</v>
      </c>
      <c r="D38" s="32">
        <f>+C38*D36/C36</f>
        <v>73.61832061068702</v>
      </c>
      <c r="E38" s="25" t="s">
        <v>10</v>
      </c>
      <c r="F38" s="38"/>
      <c r="G38" s="1"/>
      <c r="H38" s="25"/>
    </row>
    <row r="39" spans="1:8" ht="12.75">
      <c r="A39" s="33" t="s">
        <v>38</v>
      </c>
      <c r="B39" s="34"/>
      <c r="C39" s="34">
        <f>+G35*G51</f>
        <v>150</v>
      </c>
      <c r="D39" s="35"/>
      <c r="E39" s="25"/>
      <c r="F39" s="36" t="s">
        <v>39</v>
      </c>
      <c r="G39" s="52">
        <v>2</v>
      </c>
      <c r="H39" s="2" t="s">
        <v>51</v>
      </c>
    </row>
    <row r="40" spans="1:8" ht="12.75">
      <c r="A40" s="30" t="s">
        <v>40</v>
      </c>
      <c r="B40" s="31"/>
      <c r="C40" s="31">
        <f>+C38-C39</f>
        <v>272.9824561403509</v>
      </c>
      <c r="D40" s="32">
        <f>+C40*D36/C36</f>
        <v>47.511450381679396</v>
      </c>
      <c r="E40" s="25" t="s">
        <v>10</v>
      </c>
      <c r="F40" s="38" t="s">
        <v>41</v>
      </c>
      <c r="G40" s="52">
        <v>3</v>
      </c>
      <c r="H40" s="2" t="s">
        <v>51</v>
      </c>
    </row>
    <row r="41" spans="1:8" ht="12.75">
      <c r="A41" s="25" t="s">
        <v>42</v>
      </c>
      <c r="B41" s="31"/>
      <c r="C41" s="31">
        <f>SUM(B42:B51)</f>
        <v>150</v>
      </c>
      <c r="D41" s="32"/>
      <c r="E41" s="25"/>
      <c r="F41" s="38" t="s">
        <v>43</v>
      </c>
      <c r="G41" s="52">
        <v>0.5</v>
      </c>
      <c r="H41" s="2" t="s">
        <v>51</v>
      </c>
    </row>
    <row r="42" spans="1:8" ht="12.75">
      <c r="A42" s="26"/>
      <c r="B42" s="50"/>
      <c r="D42" s="32"/>
      <c r="E42" s="25"/>
      <c r="F42" s="36" t="s">
        <v>44</v>
      </c>
      <c r="G42" s="52">
        <v>2</v>
      </c>
      <c r="H42" s="2" t="s">
        <v>51</v>
      </c>
    </row>
    <row r="43" spans="1:8" ht="12.75">
      <c r="A43" s="38" t="s">
        <v>45</v>
      </c>
      <c r="B43" s="50">
        <v>100</v>
      </c>
      <c r="D43" s="32"/>
      <c r="E43" s="25"/>
      <c r="F43" s="26"/>
      <c r="G43" s="52"/>
      <c r="H43" s="2" t="s">
        <v>51</v>
      </c>
    </row>
    <row r="44" spans="1:8" ht="12.75">
      <c r="A44" s="38" t="s">
        <v>46</v>
      </c>
      <c r="B44" s="50">
        <v>20</v>
      </c>
      <c r="D44" s="32"/>
      <c r="E44" s="25"/>
      <c r="F44" s="26"/>
      <c r="G44" s="52"/>
      <c r="H44" s="2" t="s">
        <v>51</v>
      </c>
    </row>
    <row r="45" spans="1:8" ht="12.75">
      <c r="A45" s="38" t="s">
        <v>47</v>
      </c>
      <c r="B45" s="50">
        <v>20</v>
      </c>
      <c r="D45" s="32"/>
      <c r="E45" s="25"/>
      <c r="F45" s="36"/>
      <c r="G45" s="52"/>
      <c r="H45" s="2" t="s">
        <v>51</v>
      </c>
    </row>
    <row r="46" spans="1:8" ht="12.75">
      <c r="A46" s="26" t="s">
        <v>48</v>
      </c>
      <c r="B46" s="50">
        <v>10</v>
      </c>
      <c r="D46" s="32"/>
      <c r="E46" s="25"/>
      <c r="F46" s="39"/>
      <c r="G46" s="52"/>
      <c r="H46" s="2" t="s">
        <v>51</v>
      </c>
    </row>
    <row r="47" spans="2:8" ht="12.75">
      <c r="B47" s="50"/>
      <c r="D47" s="32"/>
      <c r="E47" s="25"/>
      <c r="F47" s="26"/>
      <c r="G47" s="52"/>
      <c r="H47" s="2" t="s">
        <v>51</v>
      </c>
    </row>
    <row r="48" spans="1:8" ht="12.75">
      <c r="A48" s="26"/>
      <c r="B48" s="50"/>
      <c r="D48" s="32"/>
      <c r="E48" s="25"/>
      <c r="F48" s="26"/>
      <c r="G48" s="52"/>
      <c r="H48" s="2" t="s">
        <v>51</v>
      </c>
    </row>
    <row r="49" spans="1:8" ht="12.75">
      <c r="A49" s="26"/>
      <c r="B49" s="50"/>
      <c r="D49" s="32"/>
      <c r="E49" s="25"/>
      <c r="F49" s="26"/>
      <c r="G49" s="52"/>
      <c r="H49" s="2" t="s">
        <v>51</v>
      </c>
    </row>
    <row r="50" spans="1:8" ht="12.75">
      <c r="A50" s="40"/>
      <c r="B50" s="50"/>
      <c r="D50" s="41"/>
      <c r="E50" s="25"/>
      <c r="F50" s="42"/>
      <c r="G50" s="52"/>
      <c r="H50" s="43" t="s">
        <v>51</v>
      </c>
    </row>
    <row r="51" spans="1:8" ht="12.75">
      <c r="A51" s="42"/>
      <c r="B51" s="51"/>
      <c r="C51" s="43"/>
      <c r="D51" s="35"/>
      <c r="E51" s="25"/>
      <c r="F51" s="44" t="s">
        <v>49</v>
      </c>
      <c r="G51" s="54">
        <f>SUM(G39:G50)</f>
        <v>7.5</v>
      </c>
      <c r="H51" s="45" t="s">
        <v>51</v>
      </c>
    </row>
    <row r="52" spans="1:8" ht="12.75">
      <c r="A52" s="30" t="s">
        <v>50</v>
      </c>
      <c r="B52" s="31"/>
      <c r="C52" s="31">
        <f>+C40-C41</f>
        <v>122.9824561403509</v>
      </c>
      <c r="D52" s="32">
        <f>+C52*D36/C36</f>
        <v>21.404580152671763</v>
      </c>
      <c r="E52" s="25" t="s">
        <v>10</v>
      </c>
      <c r="F52" s="44"/>
      <c r="G52" s="53"/>
      <c r="H52" s="45"/>
    </row>
  </sheetData>
  <sheetProtection/>
  <printOptions/>
  <pageMargins left="0.56" right="0.41" top="0.51" bottom="0.984251969" header="0.5" footer="0.5"/>
  <pageSetup horizontalDpi="300" verticalDpi="300" orientation="portrait" paperSize="9" r:id="rId1"/>
  <headerFooter alignWithMargins="0">
    <oddFooter>&amp;Lversio 2.3&amp;CCopyright Kaislander Ky, Kuopio&amp;R&amp;F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Kai Selander</cp:lastModifiedBy>
  <dcterms:created xsi:type="dcterms:W3CDTF">2009-01-27T11:54:16Z</dcterms:created>
  <dcterms:modified xsi:type="dcterms:W3CDTF">2017-05-31T09:04:59Z</dcterms:modified>
  <cp:category/>
  <cp:version/>
  <cp:contentType/>
  <cp:contentStatus/>
</cp:coreProperties>
</file>